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6175D428-540B-434B-A4C4-565846AECF6A}" xr6:coauthVersionLast="47" xr6:coauthVersionMax="47" xr10:uidLastSave="{00000000-0000-0000-0000-000000000000}"/>
  <workbookProtection workbookAlgorithmName="SHA-512" workbookHashValue="F4u38VlypLuD9e5T+1upFXhTbuQGT2/fmM2KWMbo8XNxo9ALpQt5IGWkN6EnsQQN13U9fOAExdikxIyLkyR6fA==" workbookSaltValue="+OVaujY+A/aOZdbIFlWinQ=="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BB10" i="4"/>
  <c r="AT10" i="4"/>
  <c r="AL10"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<sst xmlns="http://schemas.openxmlformats.org/spreadsheetml/2006/main" count="228" uniqueCount="114">
  <si>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</si>
  <si>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</si>
  <si>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</si>
  <si>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</si>
  <si>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</si>
  <si>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</si>
  <si>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</si>
  <si>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</si>
  <si>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</si>
  <si>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</si>
  <si>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</si>
  <si>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</si>
  <si>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</si>
  <si>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</si>
  <si>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</si>
  <si>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</si>
  <si>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</si>
  <si>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</si>
  <si>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</si>
  <si>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</si>
  <si>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</si>
  <si>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</si>
  <si>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</si>
  <si>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</si>
  <si>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</si>
  <si>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</si>
  <si>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</si>
  <si>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</si>
  <si>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</si>
  <si>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</si>
  <si>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</si>
  <si>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</si>
  <si>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</si>
  <si>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</si>
  <si>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</si>
  <si>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</si>
  <si>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</si>
  <si>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</si>
  <si>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</si>
  <si>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</si>
  <si>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</si>
  <si>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</si>
  <si>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</si>
  <si>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</si>
  <si>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</si>
  <si>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</si>
  <si>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</si>
  <si>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</si>
  <si>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</si>
  <si>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</si>
  <si>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</si>
  <si>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</si>
  <si>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</si>
  <si>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</si>
  <si>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</si>
  <si>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</si>
  <si>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</si>
  <si>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</si>
  <si>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</si>
  <si>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</si>
  <si>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</si>
  <si>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</si>
  <si>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</si>
  <si>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</si>
  <si>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</si>
  <si>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</si>
  <si>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</si>
  <si>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</si>
  <si>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</si>
  <si>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</si>
  <si>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</si>
  <si>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</si>
  <si>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</si>
  <si>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</si>
  <si>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</si>
  <si>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</si>
  <si>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</si>
  <si>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</si>
  <si>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</si>
  <si>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</si>
  <si>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</si>
  <si>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</si>
  <si>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</si>
  <si>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</si>
  <si>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</si>
  <si>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</si>
  <si>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</si>
  <si>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</si>
  <si>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</si>
  <si>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</si>
  <si>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</si>
  <si>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</si>
  <si>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</si>
  <si>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江南市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</si>
  <si>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</si>
  <si>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</si>
  <si>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</si>
  <si>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</si>
  <si>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</si>
  <si>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</si>
  <si>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</si>
  <si>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</si>
  <si>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</si>
  <si>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</si>
  <si>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</si>
  <si>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</si>
  <si>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</si>
  <si>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</si>
  <si>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</si>
  <si>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</si>
  <si>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</si>
  <si>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２年度に実施した水道料金の改定及び新型コロナウイルス感染症対策として実施した水道料金の減額措置の影響により、経営の健全性が大きく改善したが、人口減少や節水機器の普及の影響により有収水量が減少する一方、管路の老朽化や耐震化対策などへの投資も継続的に必要であるため、経営環境は益々厳しくなっていくと予想する。
　このような状況の中で、水道水の安定供給を持続するため、令和元年８月に策定した水道事業の中長期的な計画である「経営戦略」を基に、適正かつ効率的な経営を推進するとともに、配水管等の計画的な更新を実施し、水道事業の安定的な経営に努めていく。</t>
    <rPh sb="5" eb="6">
      <t>ド</t>
    </rPh>
    <rPh sb="86" eb="88">
      <t>エイキョウ</t>
    </rPh>
    <rPh sb="100" eb="102">
      <t>イッポウ</t>
    </rPh>
    <phoneticPr fontId="4"/>
  </si>
  <si>
    <t>◇経営の健全性
①経常収支比率及び⑤料金回収率は、令和２年度に実施した水道料金の改定及び新型コロナウイルス感染症対策として実施した水道料金の減額措置の影響により、給水収益が増加したため改善され、引続き全国及び類似団体の平均値を上回っている。
②累積欠損金は、引続き発生していない。
③流動比率は、建設改良費の未払金が大幅に増加しことにより悪化したが、引続き全国及び類似団体の平均値を上回っている。
④企業債残高対給水収益比率は、基幹管路更新工事の開始に伴い平成29年度から年１億５千万円の借入れをしているため増加傾向であったが、令和２年度に実施した水道料金の改定及び水道料金の減額措置の影響により、給水収益が増加したため改善され、引続き全国及び類似団体の平均値を下回っている。
⑥給水原価は、引続き全国及び類似団体の平均値を下回っており、健全と判断できるが、今後は濃尾平野の揚水規制に伴い、県水受水量が大幅に増加するため、悪化の見込みであり、更なる健全化の取組みが必要である。
◇経営の効率性
⑦施設利用率は、引続き全国及び類似団体の平均値を上回っている。最大稼働率は83.0％、負荷率は91.8％であり、適切な施設規模と判断する。
⑧有収率は、引続き全国及び類似団体の平均値を上回っている。今後も老朽管の更新を推進し、漏水など無効水量の減少に努めていく。</t>
    <rPh sb="15" eb="16">
      <t>オヨ</t>
    </rPh>
    <rPh sb="29" eb="30">
      <t>ド</t>
    </rPh>
    <rPh sb="31" eb="33">
      <t>ジッシ</t>
    </rPh>
    <rPh sb="42" eb="43">
      <t>オヨ</t>
    </rPh>
    <rPh sb="44" eb="46">
      <t>シンガタ</t>
    </rPh>
    <rPh sb="53" eb="56">
      <t>カンセンショウ</t>
    </rPh>
    <rPh sb="56" eb="58">
      <t>タイサク</t>
    </rPh>
    <rPh sb="61" eb="63">
      <t>ジッシ</t>
    </rPh>
    <rPh sb="65" eb="67">
      <t>スイドウ</t>
    </rPh>
    <rPh sb="67" eb="69">
      <t>リョウキン</t>
    </rPh>
    <rPh sb="70" eb="72">
      <t>ゲンガク</t>
    </rPh>
    <rPh sb="72" eb="74">
      <t>ソチ</t>
    </rPh>
    <rPh sb="75" eb="77">
      <t>エイキョウ</t>
    </rPh>
    <rPh sb="81" eb="83">
      <t>キュウスイ</t>
    </rPh>
    <rPh sb="83" eb="85">
      <t>シュウエキ</t>
    </rPh>
    <rPh sb="86" eb="88">
      <t>ゾウカ</t>
    </rPh>
    <rPh sb="97" eb="98">
      <t>ヒ</t>
    </rPh>
    <rPh sb="98" eb="99">
      <t>ツヅ</t>
    </rPh>
    <rPh sb="148" eb="150">
      <t>ケンセツ</t>
    </rPh>
    <rPh sb="150" eb="152">
      <t>カイリョウ</t>
    </rPh>
    <rPh sb="152" eb="153">
      <t>ヒ</t>
    </rPh>
    <rPh sb="154" eb="157">
      <t>ミバライキン</t>
    </rPh>
    <rPh sb="158" eb="160">
      <t>オオハバ</t>
    </rPh>
    <rPh sb="161" eb="163">
      <t>ゾウカ</t>
    </rPh>
    <rPh sb="169" eb="171">
      <t>アッカ</t>
    </rPh>
    <rPh sb="175" eb="176">
      <t>ヒ</t>
    </rPh>
    <rPh sb="176" eb="177">
      <t>ツヅ</t>
    </rPh>
    <rPh sb="214" eb="216">
      <t>キカン</t>
    </rPh>
    <rPh sb="216" eb="218">
      <t>カンロ</t>
    </rPh>
    <rPh sb="218" eb="220">
      <t>コウシン</t>
    </rPh>
    <rPh sb="220" eb="222">
      <t>コウジ</t>
    </rPh>
    <rPh sb="223" eb="225">
      <t>カイシ</t>
    </rPh>
    <rPh sb="226" eb="227">
      <t>トモナ</t>
    </rPh>
    <rPh sb="228" eb="230">
      <t>ヘイセイ</t>
    </rPh>
    <rPh sb="232" eb="234">
      <t>ネンド</t>
    </rPh>
    <rPh sb="236" eb="237">
      <t>ネン</t>
    </rPh>
    <rPh sb="238" eb="239">
      <t>オク</t>
    </rPh>
    <rPh sb="240" eb="241">
      <t>セン</t>
    </rPh>
    <rPh sb="241" eb="242">
      <t>マン</t>
    </rPh>
    <rPh sb="242" eb="243">
      <t>エン</t>
    </rPh>
    <rPh sb="244" eb="245">
      <t>カ</t>
    </rPh>
    <rPh sb="245" eb="246">
      <t>イ</t>
    </rPh>
    <rPh sb="254" eb="256">
      <t>ゾウカ</t>
    </rPh>
    <rPh sb="256" eb="258">
      <t>ケイコウ</t>
    </rPh>
    <rPh sb="268" eb="269">
      <t>ド</t>
    </rPh>
    <rPh sb="299" eb="301">
      <t>キュウスイ</t>
    </rPh>
    <rPh sb="301" eb="303">
      <t>シュウエキ</t>
    </rPh>
    <rPh sb="331" eb="332">
      <t>シタ</t>
    </rPh>
    <rPh sb="411" eb="413">
      <t>アッカ</t>
    </rPh>
    <rPh sb="414" eb="416">
      <t>ミコミ</t>
    </rPh>
    <phoneticPr fontId="4"/>
  </si>
  <si>
    <t>①有形固定資産減価償却率及び②管路経年化率は、資産の老朽化により悪化し、引続き類似団体の平均値を上回っている。基幹管路更新工事を始めとした管路等の更新を計画的に実施することで、老朽化の改善を図っていく。
③管路更新率は、毎年度１％以上を目標としており、基幹管路更新工事等の実施により、引続き全国及び類似団体の平均値及び１％以上の目標を達成している。今後も計画的な管路の更新を行うことで、老朽化の改善を図っていく。</t>
    <rPh sb="23" eb="25">
      <t>シサン</t>
    </rPh>
    <rPh sb="26" eb="29">
      <t>ロウキュウカ</t>
    </rPh>
    <rPh sb="32" eb="34">
      <t>アッカ</t>
    </rPh>
    <rPh sb="76" eb="78">
      <t>ケイカク</t>
    </rPh>
    <rPh sb="78" eb="79">
      <t>テキ</t>
    </rPh>
    <rPh sb="80" eb="82">
      <t>ジッシ</t>
    </rPh>
    <rPh sb="88" eb="91">
      <t>ロウキュウカ</t>
    </rPh>
    <rPh sb="134" eb="135">
      <t>トウ</t>
    </rPh>
    <rPh sb="157" eb="158">
      <t>オヨ</t>
    </rPh>
    <rPh sb="161" eb="163">
      <t>イジョウ</t>
    </rPh>
    <rPh sb="164" eb="166">
      <t>モクヒョウ</t>
    </rPh>
    <rPh sb="167" eb="169">
      <t>タッセイ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</si>
</sst>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1.84</c:v>
                </c:pt>
                <c:pt idx="1">
                  <c:v>1.82</c:v>
                </c:pt>
                <c:pt idx="2">
                  <c:v>1.19</c:v>
                </c:pt>
                <c:pt idx="3">
                  <c:v>1.8</c:v>
                </c:pt>
                <c:pt idx="4">
                  <c:v>1.1499999999999999</c:v>
                </c:pt>
              </c:numCache>
            </c:numRef>
          </c:val>
          <c:extLst>
            <c:ext xmlns:c16="http://schemas.microsoft.com/office/drawing/2014/chart" uri="{C3380CC4-5D6E-409C-BE32-E72D297353CC}">
              <c16:uniqueId val="{00000000-E818-415C-BC1D-84EF272BCE1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E818-415C-BC1D-84EF272BCE1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76.81</c:v>
                </c:pt>
                <c:pt idx="1">
                  <c:v>77.3</c:v>
                </c:pt>
                <c:pt idx="2">
                  <c:v>76.680000000000007</c:v>
                </c:pt>
                <c:pt idx="3">
                  <c:v>78.489999999999995</c:v>
                </c:pt>
                <c:pt idx="4">
                  <c:v>76.19</c:v>
                </c:pt>
              </c:numCache>
            </c:numRef>
          </c:val>
          <c:extLst>
            <c:ext xmlns:c16="http://schemas.microsoft.com/office/drawing/2014/chart" uri="{C3380CC4-5D6E-409C-BE32-E72D297353CC}">
              <c16:uniqueId val="{00000000-97C8-4DF3-BAEF-BFFA3BDCD6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97C8-4DF3-BAEF-BFFA3BDCD6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93.77</c:v>
                </c:pt>
                <c:pt idx="1">
                  <c:v>92.94</c:v>
                </c:pt>
                <c:pt idx="2">
                  <c:v>92.67</c:v>
                </c:pt>
                <c:pt idx="3">
                  <c:v>92.41</c:v>
                </c:pt>
                <c:pt idx="4">
                  <c:v>93.78</c:v>
                </c:pt>
              </c:numCache>
            </c:numRef>
          </c:val>
          <c:extLst>
            <c:ext xmlns:c16="http://schemas.microsoft.com/office/drawing/2014/chart" uri="{C3380CC4-5D6E-409C-BE32-E72D297353CC}">
              <c16:uniqueId val="{00000000-6831-4133-ADC5-6C28760BAD9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6831-4133-ADC5-6C28760BAD9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108.07</c:v>
                </c:pt>
                <c:pt idx="1">
                  <c:v>106.23</c:v>
                </c:pt>
                <c:pt idx="2">
                  <c:v>106.21</c:v>
                </c:pt>
                <c:pt idx="3">
                  <c:v>117.09</c:v>
                </c:pt>
                <c:pt idx="4">
                  <c:v>124.04</c:v>
                </c:pt>
              </c:numCache>
            </c:numRef>
          </c:val>
          <c:extLst>
            <c:ext xmlns:c16="http://schemas.microsoft.com/office/drawing/2014/chart" uri="{C3380CC4-5D6E-409C-BE32-E72D297353CC}">
              <c16:uniqueId val="{00000000-1FDC-4F01-A702-C1C6925323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1FDC-4F01-A702-C1C6925323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51.25</c:v>
                </c:pt>
                <c:pt idx="1">
                  <c:v>50.77</c:v>
                </c:pt>
                <c:pt idx="2">
                  <c:v>51.67</c:v>
                </c:pt>
                <c:pt idx="3">
                  <c:v>51.58</c:v>
                </c:pt>
                <c:pt idx="4">
                  <c:v>52.53</c:v>
                </c:pt>
              </c:numCache>
            </c:numRef>
          </c:val>
          <c:extLst>
            <c:ext xmlns:c16="http://schemas.microsoft.com/office/drawing/2014/chart" uri="{C3380CC4-5D6E-409C-BE32-E72D297353CC}">
              <c16:uniqueId val="{00000000-64FC-4FC0-8C08-35676C32AE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64FC-4FC0-8C08-35676C32AE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12.86</c:v>
                </c:pt>
                <c:pt idx="1">
                  <c:v>14.27</c:v>
                </c:pt>
                <c:pt idx="2">
                  <c:v>18.489999999999998</c:v>
                </c:pt>
                <c:pt idx="3">
                  <c:v>19.059999999999999</c:v>
                </c:pt>
                <c:pt idx="4">
                  <c:v>25.5</c:v>
                </c:pt>
              </c:numCache>
            </c:numRef>
          </c:val>
          <c:extLst>
            <c:ext xmlns:c16="http://schemas.microsoft.com/office/drawing/2014/chart" uri="{C3380CC4-5D6E-409C-BE32-E72D297353CC}">
              <c16:uniqueId val="{00000000-C5AE-4663-B83B-F6E54053B6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C5AE-4663-B83B-F6E54053B6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97-40DB-B87C-075EBF4492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6697-40DB-B87C-075EBF4492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605.86</c:v>
                </c:pt>
                <c:pt idx="1">
                  <c:v>558.12</c:v>
                </c:pt>
                <c:pt idx="2">
                  <c:v>404.34</c:v>
                </c:pt>
                <c:pt idx="3">
                  <c:v>414.27</c:v>
                </c:pt>
                <c:pt idx="4">
                  <c:v>359.72</c:v>
                </c:pt>
              </c:numCache>
            </c:numRef>
          </c:val>
          <c:extLst>
            <c:ext xmlns:c16="http://schemas.microsoft.com/office/drawing/2014/chart" uri="{C3380CC4-5D6E-409C-BE32-E72D297353CC}">
              <c16:uniqueId val="{00000000-7CE9-41A8-9BF2-BC26EB2A157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7CE9-41A8-9BF2-BC26EB2A157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121.98</c:v>
                </c:pt>
                <c:pt idx="1">
                  <c:v>126.6</c:v>
                </c:pt>
                <c:pt idx="2">
                  <c:v>131.47</c:v>
                </c:pt>
                <c:pt idx="3">
                  <c:v>120.47</c:v>
                </c:pt>
                <c:pt idx="4">
                  <c:v>115.12</c:v>
                </c:pt>
              </c:numCache>
            </c:numRef>
          </c:val>
          <c:extLst>
            <c:ext xmlns:c16="http://schemas.microsoft.com/office/drawing/2014/chart" uri="{C3380CC4-5D6E-409C-BE32-E72D297353CC}">
              <c16:uniqueId val="{00000000-7DC5-4F52-AC97-91905EC6566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7DC5-4F52-AC97-91905EC6566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105.46</c:v>
                </c:pt>
                <c:pt idx="1">
                  <c:v>102.14</c:v>
                </c:pt>
                <c:pt idx="2">
                  <c:v>102.65</c:v>
                </c:pt>
                <c:pt idx="3">
                  <c:v>111.75</c:v>
                </c:pt>
                <c:pt idx="4">
                  <c:v>122.13</c:v>
                </c:pt>
              </c:numCache>
            </c:numRef>
          </c:val>
          <c:extLst>
            <c:ext xmlns:c16="http://schemas.microsoft.com/office/drawing/2014/chart" uri="{C3380CC4-5D6E-409C-BE32-E72D297353CC}">
              <c16:uniqueId val="{00000000-7325-41C5-ACE6-11B758ECE64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7325-41C5-ACE6-11B758ECE64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111.88</c:v>
                </c:pt>
                <c:pt idx="1">
                  <c:v>115.14</c:v>
                </c:pt>
                <c:pt idx="2">
                  <c:v>114.01</c:v>
                </c:pt>
                <c:pt idx="3">
                  <c:v>114.81</c:v>
                </c:pt>
                <c:pt idx="4">
                  <c:v>113.85</c:v>
                </c:pt>
              </c:numCache>
            </c:numRef>
          </c:val>
          <c:extLst>
            <c:ext xmlns:c16="http://schemas.microsoft.com/office/drawing/2014/chart" uri="{C3380CC4-5D6E-409C-BE32-E72D297353CC}">
              <c16:uniqueId val="{00000000-A24D-48D3-8E7A-14A409B9BA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A24D-48D3-8E7A-14A409B9BA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愛知県　江南市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99696</v>
      </c>
      <c r="AM8" s="66"/>
      <c r="AN8" s="66"/>
      <c r="AO8" s="66"/>
      <c r="AP8" s="66"/>
      <c r="AQ8" s="66"/>
      <c r="AR8" s="66"/>
      <c r="AS8" s="66"/>
      <c r="AT8" s="37">
        <f>データ!$S$6</f>
        <v>30.2</v>
      </c>
      <c r="AU8" s="38"/>
      <c r="AV8" s="38"/>
      <c r="AW8" s="38"/>
      <c r="AX8" s="38"/>
      <c r="AY8" s="38"/>
      <c r="AZ8" s="38"/>
      <c r="BA8" s="38"/>
      <c r="BB8" s="55">
        <f>データ!$T$6</f>
        <v>3301.19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84.87</v>
      </c>
      <c r="J10" s="38"/>
      <c r="K10" s="38"/>
      <c r="L10" s="38"/>
      <c r="M10" s="38"/>
      <c r="N10" s="38"/>
      <c r="O10" s="65"/>
      <c r="P10" s="55">
        <f>データ!$P$6</f>
        <v>94.85</v>
      </c>
      <c r="Q10" s="55"/>
      <c r="R10" s="55"/>
      <c r="S10" s="55"/>
      <c r="T10" s="55"/>
      <c r="U10" s="55"/>
      <c r="V10" s="55"/>
      <c r="W10" s="66">
        <f>データ!$Q$6</f>
        <v>2475</v>
      </c>
      <c r="X10" s="66"/>
      <c r="Y10" s="66"/>
      <c r="Z10" s="66"/>
      <c r="AA10" s="66"/>
      <c r="AB10" s="66"/>
      <c r="AC10" s="66"/>
      <c r="AD10" s="2"/>
      <c r="AE10" s="2"/>
      <c r="AF10" s="2"/>
      <c r="AG10" s="2"/>
      <c r="AH10" s="2"/>
      <c r="AI10" s="2"/>
      <c r="AJ10" s="2"/>
      <c r="AK10" s="2"/>
      <c r="AL10" s="66">
        <f>データ!$U$6</f>
        <v>94249</v>
      </c>
      <c r="AM10" s="66"/>
      <c r="AN10" s="66"/>
      <c r="AO10" s="66"/>
      <c r="AP10" s="66"/>
      <c r="AQ10" s="66"/>
      <c r="AR10" s="66"/>
      <c r="AS10" s="66"/>
      <c r="AT10" s="37">
        <f>データ!$V$6</f>
        <v>30.2</v>
      </c>
      <c r="AU10" s="38"/>
      <c r="AV10" s="38"/>
      <c r="AW10" s="38"/>
      <c r="AX10" s="38"/>
      <c r="AY10" s="38"/>
      <c r="AZ10" s="38"/>
      <c r="BA10" s="38"/>
      <c r="BB10" s="55">
        <f>データ!$W$6</f>
        <v>3120.83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5wOG0YLoTpmw99IRYrTpKVt+6VqzyWL+81ItaSzTqxKdwoXvfMTdsf5nxeBz3ohwTHZ5N/LulTvnpGsohFF1Q==" saltValue="V72pa9fFnd7TiKClf4J/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232173</v>
      </c>
      <c r="D6" s="20">
        <f t="shared" si="3"/>
        <v>46</v>
      </c>
      <c r="E6" s="20">
        <f t="shared" si="3"/>
        <v>1</v>
      </c>
      <c r="F6" s="20">
        <f t="shared" si="3"/>
        <v>0</v>
      </c>
      <c r="G6" s="20">
        <f t="shared" si="3"/>
        <v>1</v>
      </c>
      <c r="H6" s="20" t="str">
        <f t="shared" si="3"/>
        <v>愛知県　江南市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84.87</v>
      </c>
      <c r="P6" s="21">
        <f t="shared" si="3"/>
        <v>94.85</v>
      </c>
      <c r="Q6" s="21">
        <f t="shared" si="3"/>
        <v>2475</v>
      </c>
      <c r="R6" s="21">
        <f t="shared" si="3"/>
        <v>99696</v>
      </c>
      <c r="S6" s="21">
        <f t="shared" si="3"/>
        <v>30.2</v>
      </c>
      <c r="T6" s="21">
        <f t="shared" si="3"/>
        <v>3301.19</v>
      </c>
      <c r="U6" s="21">
        <f t="shared" si="3"/>
        <v>94249</v>
      </c>
      <c r="V6" s="21">
        <f t="shared" si="3"/>
        <v>30.2</v>
      </c>
      <c r="W6" s="21">
        <f t="shared" si="3"/>
        <v>3120.83</v>
      </c>
      <c r="X6" s="22">
        <f>IF(X7="",NA(),X7)</f>
        <v>108.07</v>
      </c>
      <c r="Y6" s="22">
        <f t="shared" ref="Y6:AG6" si="4">IF(Y7="",NA(),Y7)</f>
        <v>106.23</v>
      </c>
      <c r="Z6" s="22">
        <f t="shared" si="4"/>
        <v>106.21</v>
      </c>
      <c r="AA6" s="22">
        <f t="shared" si="4"/>
        <v>117.09</v>
      </c>
      <c r="AB6" s="22">
        <f t="shared" si="4"/>
        <v>124.04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605.86</v>
      </c>
      <c r="AU6" s="22">
        <f t="shared" ref="AU6:BC6" si="6">IF(AU7="",NA(),AU7)</f>
        <v>558.12</v>
      </c>
      <c r="AV6" s="22">
        <f t="shared" si="6"/>
        <v>404.34</v>
      </c>
      <c r="AW6" s="22">
        <f t="shared" si="6"/>
        <v>414.27</v>
      </c>
      <c r="AX6" s="22">
        <f t="shared" si="6"/>
        <v>359.72</v>
      </c>
      <c r="AY6" s="22">
        <f t="shared" si="6"/>
        <v>355.5</v>
      </c>
      <c r="AZ6" s="22">
        <f t="shared" si="6"/>
        <v>349.83</v>
      </c>
      <c r="BA6" s="22">
        <f t="shared" si="6"/>
        <v>360.86</v>
      </c>
      <c r="BB6" s="22">
        <f t="shared" si="6"/>
        <v>350.79</v>
      </c>
      <c r="BC6" s="22">
        <f t="shared" si="6"/>
        <v>354.57</v>
      </c>
      <c r="BD6" s="21" t="str">
        <f>IF(BD7="","",IF(BD7="-","【-】","【"&amp;SUBSTITUTE(TEXT(BD7,"#,##0.00"),"-","△")&amp;"】"))</f>
        <v>【261.51】</v>
      </c>
      <c r="BE6" s="22">
        <f>IF(BE7="",NA(),BE7)</f>
        <v>121.98</v>
      </c>
      <c r="BF6" s="22">
        <f t="shared" ref="BF6:BN6" si="7">IF(BF7="",NA(),BF7)</f>
        <v>126.6</v>
      </c>
      <c r="BG6" s="22">
        <f t="shared" si="7"/>
        <v>131.47</v>
      </c>
      <c r="BH6" s="22">
        <f t="shared" si="7"/>
        <v>120.47</v>
      </c>
      <c r="BI6" s="22">
        <f t="shared" si="7"/>
        <v>115.12</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105.46</v>
      </c>
      <c r="BQ6" s="22">
        <f t="shared" ref="BQ6:BY6" si="8">IF(BQ7="",NA(),BQ7)</f>
        <v>102.14</v>
      </c>
      <c r="BR6" s="22">
        <f t="shared" si="8"/>
        <v>102.65</v>
      </c>
      <c r="BS6" s="22">
        <f t="shared" si="8"/>
        <v>111.75</v>
      </c>
      <c r="BT6" s="22">
        <f t="shared" si="8"/>
        <v>122.13</v>
      </c>
      <c r="BU6" s="22">
        <f t="shared" si="8"/>
        <v>104.57</v>
      </c>
      <c r="BV6" s="22">
        <f t="shared" si="8"/>
        <v>103.54</v>
      </c>
      <c r="BW6" s="22">
        <f t="shared" si="8"/>
        <v>103.32</v>
      </c>
      <c r="BX6" s="22">
        <f t="shared" si="8"/>
        <v>100.85</v>
      </c>
      <c r="BY6" s="22">
        <f t="shared" si="8"/>
        <v>103.79</v>
      </c>
      <c r="BZ6" s="21" t="str">
        <f>IF(BZ7="","",IF(BZ7="-","【-】","【"&amp;SUBSTITUTE(TEXT(BZ7,"#,##0.00"),"-","△")&amp;"】"))</f>
        <v>【102.35】</v>
      </c>
      <c r="CA6" s="22">
        <f>IF(CA7="",NA(),CA7)</f>
        <v>111.88</v>
      </c>
      <c r="CB6" s="22">
        <f t="shared" ref="CB6:CJ6" si="9">IF(CB7="",NA(),CB7)</f>
        <v>115.14</v>
      </c>
      <c r="CC6" s="22">
        <f t="shared" si="9"/>
        <v>114.01</v>
      </c>
      <c r="CD6" s="22">
        <f t="shared" si="9"/>
        <v>114.81</v>
      </c>
      <c r="CE6" s="22">
        <f t="shared" si="9"/>
        <v>113.85</v>
      </c>
      <c r="CF6" s="22">
        <f t="shared" si="9"/>
        <v>165.47</v>
      </c>
      <c r="CG6" s="22">
        <f t="shared" si="9"/>
        <v>167.46</v>
      </c>
      <c r="CH6" s="22">
        <f t="shared" si="9"/>
        <v>168.56</v>
      </c>
      <c r="CI6" s="22">
        <f t="shared" si="9"/>
        <v>167.1</v>
      </c>
      <c r="CJ6" s="22">
        <f t="shared" si="9"/>
        <v>167.86</v>
      </c>
      <c r="CK6" s="21" t="str">
        <f>IF(CK7="","",IF(CK7="-","【-】","【"&amp;SUBSTITUTE(TEXT(CK7,"#,##0.00"),"-","△")&amp;"】"))</f>
        <v>【167.74】</v>
      </c>
      <c r="CL6" s="22">
        <f>IF(CL7="",NA(),CL7)</f>
        <v>76.81</v>
      </c>
      <c r="CM6" s="22">
        <f t="shared" ref="CM6:CU6" si="10">IF(CM7="",NA(),CM7)</f>
        <v>77.3</v>
      </c>
      <c r="CN6" s="22">
        <f t="shared" si="10"/>
        <v>76.680000000000007</v>
      </c>
      <c r="CO6" s="22">
        <f t="shared" si="10"/>
        <v>78.489999999999995</v>
      </c>
      <c r="CP6" s="22">
        <f t="shared" si="10"/>
        <v>76.19</v>
      </c>
      <c r="CQ6" s="22">
        <f t="shared" si="10"/>
        <v>59.74</v>
      </c>
      <c r="CR6" s="22">
        <f t="shared" si="10"/>
        <v>59.46</v>
      </c>
      <c r="CS6" s="22">
        <f t="shared" si="10"/>
        <v>59.51</v>
      </c>
      <c r="CT6" s="22">
        <f t="shared" si="10"/>
        <v>59.91</v>
      </c>
      <c r="CU6" s="22">
        <f t="shared" si="10"/>
        <v>59.4</v>
      </c>
      <c r="CV6" s="21" t="str">
        <f>IF(CV7="","",IF(CV7="-","【-】","【"&amp;SUBSTITUTE(TEXT(CV7,"#,##0.00"),"-","△")&amp;"】"))</f>
        <v>【60.29】</v>
      </c>
      <c r="CW6" s="22">
        <f>IF(CW7="",NA(),CW7)</f>
        <v>93.77</v>
      </c>
      <c r="CX6" s="22">
        <f t="shared" ref="CX6:DF6" si="11">IF(CX7="",NA(),CX7)</f>
        <v>92.94</v>
      </c>
      <c r="CY6" s="22">
        <f t="shared" si="11"/>
        <v>92.67</v>
      </c>
      <c r="CZ6" s="22">
        <f t="shared" si="11"/>
        <v>92.41</v>
      </c>
      <c r="DA6" s="22">
        <f t="shared" si="11"/>
        <v>93.78</v>
      </c>
      <c r="DB6" s="22">
        <f t="shared" si="11"/>
        <v>87.28</v>
      </c>
      <c r="DC6" s="22">
        <f t="shared" si="11"/>
        <v>87.41</v>
      </c>
      <c r="DD6" s="22">
        <f t="shared" si="11"/>
        <v>87.08</v>
      </c>
      <c r="DE6" s="22">
        <f t="shared" si="11"/>
        <v>87.26</v>
      </c>
      <c r="DF6" s="22">
        <f t="shared" si="11"/>
        <v>87.57</v>
      </c>
      <c r="DG6" s="21" t="str">
        <f>IF(DG7="","",IF(DG7="-","【-】","【"&amp;SUBSTITUTE(TEXT(DG7,"#,##0.00"),"-","△")&amp;"】"))</f>
        <v>【90.12】</v>
      </c>
      <c r="DH6" s="22">
        <f>IF(DH7="",NA(),DH7)</f>
        <v>51.25</v>
      </c>
      <c r="DI6" s="22">
        <f t="shared" ref="DI6:DQ6" si="12">IF(DI7="",NA(),DI7)</f>
        <v>50.77</v>
      </c>
      <c r="DJ6" s="22">
        <f t="shared" si="12"/>
        <v>51.67</v>
      </c>
      <c r="DK6" s="22">
        <f t="shared" si="12"/>
        <v>51.58</v>
      </c>
      <c r="DL6" s="22">
        <f t="shared" si="12"/>
        <v>52.53</v>
      </c>
      <c r="DM6" s="22">
        <f t="shared" si="12"/>
        <v>46.94</v>
      </c>
      <c r="DN6" s="22">
        <f t="shared" si="12"/>
        <v>47.62</v>
      </c>
      <c r="DO6" s="22">
        <f t="shared" si="12"/>
        <v>48.55</v>
      </c>
      <c r="DP6" s="22">
        <f t="shared" si="12"/>
        <v>49.2</v>
      </c>
      <c r="DQ6" s="22">
        <f t="shared" si="12"/>
        <v>50.01</v>
      </c>
      <c r="DR6" s="21" t="str">
        <f>IF(DR7="","",IF(DR7="-","【-】","【"&amp;SUBSTITUTE(TEXT(DR7,"#,##0.00"),"-","△")&amp;"】"))</f>
        <v>【50.88】</v>
      </c>
      <c r="DS6" s="22">
        <f>IF(DS7="",NA(),DS7)</f>
        <v>12.86</v>
      </c>
      <c r="DT6" s="22">
        <f t="shared" ref="DT6:EB6" si="13">IF(DT7="",NA(),DT7)</f>
        <v>14.27</v>
      </c>
      <c r="DU6" s="22">
        <f t="shared" si="13"/>
        <v>18.489999999999998</v>
      </c>
      <c r="DV6" s="22">
        <f t="shared" si="13"/>
        <v>19.059999999999999</v>
      </c>
      <c r="DW6" s="22">
        <f t="shared" si="13"/>
        <v>25.5</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1.84</v>
      </c>
      <c r="EE6" s="22">
        <f t="shared" ref="EE6:EM6" si="14">IF(EE7="",NA(),EE7)</f>
        <v>1.82</v>
      </c>
      <c r="EF6" s="22">
        <f t="shared" si="14"/>
        <v>1.19</v>
      </c>
      <c r="EG6" s="22">
        <f t="shared" si="14"/>
        <v>1.8</v>
      </c>
      <c r="EH6" s="22">
        <f t="shared" si="14"/>
        <v>1.1499999999999999</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5">
      <c r="A7" s="15"/>
      <c r="B7" s="24">
        <v>2021</v>
      </c>
      <c r="C7" s="24">
        <v>232173</v>
      </c>
      <c r="D7" s="24">
        <v>46</v>
      </c>
      <c r="E7" s="24">
        <v>1</v>
      </c>
      <c r="F7" s="24">
        <v>0</v>
      </c>
      <c r="G7" s="24">
        <v>1</v>
      </c>
      <c r="H7" s="24" t="s">
        <v>93</v>
      </c>
      <c r="I7" s="24" t="s">
        <v>94</v>
      </c>
      <c r="J7" s="24" t="s">
        <v>95</v>
      </c>
      <c r="K7" s="24" t="s">
        <v>96</v>
      </c>
      <c r="L7" s="24" t="s">
        <v>97</v>
      </c>
      <c r="M7" s="24" t="s">
        <v>98</v>
      </c>
      <c r="N7" s="25" t="s">
        <v>99</v>
      </c>
      <c r="O7" s="25">
        <v>84.87</v>
      </c>
      <c r="P7" s="25">
        <v>94.85</v>
      </c>
      <c r="Q7" s="25">
        <v>2475</v>
      </c>
      <c r="R7" s="25">
        <v>99696</v>
      </c>
      <c r="S7" s="25">
        <v>30.2</v>
      </c>
      <c r="T7" s="25">
        <v>3301.19</v>
      </c>
      <c r="U7" s="25">
        <v>94249</v>
      </c>
      <c r="V7" s="25">
        <v>30.2</v>
      </c>
      <c r="W7" s="25">
        <v>3120.83</v>
      </c>
      <c r="X7" s="25">
        <v>108.07</v>
      </c>
      <c r="Y7" s="25">
        <v>106.23</v>
      </c>
      <c r="Z7" s="25">
        <v>106.21</v>
      </c>
      <c r="AA7" s="25">
        <v>117.09</v>
      </c>
      <c r="AB7" s="25">
        <v>124.04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605.86</v>
      </c>
      <c r="AU7" s="25">
        <v>558.12</v>
      </c>
      <c r="AV7" s="25">
        <v>404.34</v>
      </c>
      <c r="AW7" s="25">
        <v>414.27</v>
      </c>
      <c r="AX7" s="25">
        <v>359.72</v>
      </c>
      <c r="AY7" s="25">
        <v>355.5</v>
      </c>
      <c r="AZ7" s="25">
        <v>349.83</v>
      </c>
      <c r="BA7" s="25">
        <v>360.86</v>
      </c>
      <c r="BB7" s="25">
        <v>350.79</v>
      </c>
      <c r="BC7" s="25">
        <v>354.57</v>
      </c>
      <c r="BD7" s="25">
        <v>261.51</v>
      </c>
      <c r="BE7" s="25">
        <v>121.98</v>
      </c>
      <c r="BF7" s="25">
        <v>126.6</v>
      </c>
      <c r="BG7" s="25">
        <v>131.47</v>
      </c>
      <c r="BH7" s="25">
        <v>120.47</v>
      </c>
      <c r="BI7" s="25">
        <v>115.12</v>
      </c>
      <c r="BJ7" s="25">
        <v>312.58</v>
      </c>
      <c r="BK7" s="25">
        <v>314.87</v>
      </c>
      <c r="BL7" s="25">
        <v>309.27999999999997</v>
      </c>
      <c r="BM7" s="25">
        <v>322.92</v>
      </c>
      <c r="BN7" s="25">
        <v>303.45999999999998</v>
      </c>
      <c r="BO7" s="25">
        <v>265.16000000000003</v>
      </c>
      <c r="BP7" s="25">
        <v>105.46</v>
      </c>
      <c r="BQ7" s="25">
        <v>102.14</v>
      </c>
      <c r="BR7" s="25">
        <v>102.65</v>
      </c>
      <c r="BS7" s="25">
        <v>111.75</v>
      </c>
      <c r="BT7" s="25">
        <v>122.13</v>
      </c>
      <c r="BU7" s="25">
        <v>104.57</v>
      </c>
      <c r="BV7" s="25">
        <v>103.54</v>
      </c>
      <c r="BW7" s="25">
        <v>103.32</v>
      </c>
      <c r="BX7" s="25">
        <v>100.85</v>
      </c>
      <c r="BY7" s="25">
        <v>103.79</v>
      </c>
      <c r="BZ7" s="25">
        <v>102.35</v>
      </c>
      <c r="CA7" s="25">
        <v>111.88</v>
      </c>
      <c r="CB7" s="25">
        <v>115.14</v>
      </c>
      <c r="CC7" s="25">
        <v>114.01</v>
      </c>
      <c r="CD7" s="25">
        <v>114.81</v>
      </c>
      <c r="CE7" s="25">
        <v>113.85</v>
      </c>
      <c r="CF7" s="25">
        <v>165.47</v>
      </c>
      <c r="CG7" s="25">
        <v>167.46</v>
      </c>
      <c r="CH7" s="25">
        <v>168.56</v>
      </c>
      <c r="CI7" s="25">
        <v>167.1</v>
      </c>
      <c r="CJ7" s="25">
        <v>167.86</v>
      </c>
      <c r="CK7" s="25">
        <v>167.74</v>
      </c>
      <c r="CL7" s="25">
        <v>76.81</v>
      </c>
      <c r="CM7" s="25">
        <v>77.3</v>
      </c>
      <c r="CN7" s="25">
        <v>76.680000000000007</v>
      </c>
      <c r="CO7" s="25">
        <v>78.489999999999995</v>
      </c>
      <c r="CP7" s="25">
        <v>76.19</v>
      </c>
      <c r="CQ7" s="25">
        <v>59.74</v>
      </c>
      <c r="CR7" s="25">
        <v>59.46</v>
      </c>
      <c r="CS7" s="25">
        <v>59.51</v>
      </c>
      <c r="CT7" s="25">
        <v>59.91</v>
      </c>
      <c r="CU7" s="25">
        <v>59.4</v>
      </c>
      <c r="CV7" s="25">
        <v>60.29</v>
      </c>
      <c r="CW7" s="25">
        <v>93.77</v>
      </c>
      <c r="CX7" s="25">
        <v>92.94</v>
      </c>
      <c r="CY7" s="25">
        <v>92.67</v>
      </c>
      <c r="CZ7" s="25">
        <v>92.41</v>
      </c>
      <c r="DA7" s="25">
        <v>93.78</v>
      </c>
      <c r="DB7" s="25">
        <v>87.28</v>
      </c>
      <c r="DC7" s="25">
        <v>87.41</v>
      </c>
      <c r="DD7" s="25">
        <v>87.08</v>
      </c>
      <c r="DE7" s="25">
        <v>87.26</v>
      </c>
      <c r="DF7" s="25">
        <v>87.57</v>
      </c>
      <c r="DG7" s="25">
        <v>90.12</v>
      </c>
      <c r="DH7" s="25">
        <v>51.25</v>
      </c>
      <c r="DI7" s="25">
        <v>50.77</v>
      </c>
      <c r="DJ7" s="25">
        <v>51.67</v>
      </c>
      <c r="DK7" s="25">
        <v>51.58</v>
      </c>
      <c r="DL7" s="25">
        <v>52.53</v>
      </c>
      <c r="DM7" s="25">
        <v>46.94</v>
      </c>
      <c r="DN7" s="25">
        <v>47.62</v>
      </c>
      <c r="DO7" s="25">
        <v>48.55</v>
      </c>
      <c r="DP7" s="25">
        <v>49.2</v>
      </c>
      <c r="DQ7" s="25">
        <v>50.01</v>
      </c>
      <c r="DR7" s="25">
        <v>50.88</v>
      </c>
      <c r="DS7" s="25">
        <v>12.86</v>
      </c>
      <c r="DT7" s="25">
        <v>14.27</v>
      </c>
      <c r="DU7" s="25">
        <v>18.489999999999998</v>
      </c>
      <c r="DV7" s="25">
        <v>19.059999999999999</v>
      </c>
      <c r="DW7" s="25">
        <v>25.5</v>
      </c>
      <c r="DX7" s="25">
        <v>14.48</v>
      </c>
      <c r="DY7" s="25">
        <v>16.27</v>
      </c>
      <c r="DZ7" s="25">
        <v>17.11</v>
      </c>
      <c r="EA7" s="25">
        <v>18.329999999999998</v>
      </c>
      <c r="EB7" s="25">
        <v>20.27</v>
      </c>
      <c r="EC7" s="25">
        <v>22.3</v>
      </c>
      <c r="ED7" s="25">
        <v>1.84</v>
      </c>
      <c r="EE7" s="25">
        <v>1.82</v>
      </c>
      <c r="EF7" s="25">
        <v>1.19</v>
      </c>
      <c r="EG7" s="25">
        <v>1.8</v>
      </c>
      <c r="EH7" s="25">
        <v>1.1499999999999999</v>
      </c>
      <c r="EI7" s="25">
        <v>0.75</v>
      </c>
      <c r="EJ7" s="25">
        <v>0.63</v>
      </c>
      <c r="EK7" s="25">
        <v>0.63</v>
      </c>
      <c r="EL7" s="25">
        <v>0.6</v>
      </c>
      <c r="EM7" s="25">
        <v>0.56000000000000005</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2023-01-16T05:09:01Z</cp:lastPrinted>
  <dcterms:created xsi:type="dcterms:W3CDTF">2022-12-01T01:00:10Z</dcterms:created>
  <dcterms:modified xsi:type="dcterms:W3CDTF">2023-02-02T04:37:13Z</dcterms:modified>
  <cp:category/>
</cp:coreProperties>
</file>