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01\1314_水道課$\05水道課共有フォルダ\201（県）通知・照会\【毎年】経営比較分析表\R01\修正後\"/>
    </mc:Choice>
  </mc:AlternateContent>
  <workbookProtection workbookAlgorithmName="SHA-512" workbookHashValue="ljAR5hJdT0nUax57dtVu9RPucoyehEw6qHvSIAdwBIJ3SMT8E9+clWk04IFa99gf9xREON3/o33lm+aqhhbk9A==" workbookSaltValue="OLXVYo91025fhEYPeaXuU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<sst xmlns="http://schemas.openxmlformats.org/spreadsheetml/2006/main" count="220" uniqueCount="108">
  <si>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</si>
  <si>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</si>
  <si>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</si>
  <si>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</si>
  <si>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</si>
  <si>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</si>
  <si>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</si>
  <si>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</si>
  <si>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</si>
  <si>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</si>
  <si>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</si>
  <si>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</si>
  <si>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</si>
  <si>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</si>
  <si>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</si>
  <si>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</si>
  <si>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</si>
  <si>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</si>
  <si>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</si>
  <si>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</si>
  <si>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</si>
  <si>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</si>
  <si>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</si>
  <si>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</si>
  <si>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</si>
  <si>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</si>
  <si>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</si>
  <si>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</si>
  <si>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</si>
  <si>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</si>
  <si>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</si>
  <si>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</si>
  <si>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</si>
  <si>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</si>
  <si>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</si>
  <si>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</si>
  <si>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</si>
  <si>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</si>
  <si>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</si>
  <si>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</si>
  <si>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</si>
  <si>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</si>
  <si>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</si>
  <si>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</si>
  <si>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</si>
  <si>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</si>
  <si>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</si>
  <si>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</si>
  <si>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</si>
  <si>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</si>
  <si>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</si>
  <si>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</si>
  <si>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</si>
  <si>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</si>
  <si>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</si>
  <si>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</si>
  <si>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</si>
  <si>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</si>
  <si>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</si>
  <si>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</si>
  <si>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</si>
  <si>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</si>
  <si>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</si>
  <si>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</si>
  <si>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</si>
  <si>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</si>
  <si>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</si>
  <si>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</si>
  <si>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</si>
  <si>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</si>
  <si>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</si>
  <si>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</si>
  <si>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</si>
  <si>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</si>
  <si>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</si>
  <si>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</si>
  <si>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</si>
  <si>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</si>
  <si>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</si>
  <si>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</si>
  <si>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</si>
  <si>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</si>
  <si>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</si>
  <si>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</si>
  <si>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</si>
  <si>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</si>
  <si>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</si>
  <si>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</si>
  <si>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</si>
  <si>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</si>
  <si>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</si>
  <si>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</si>
  <si>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</si>
  <si>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江南市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</si>
  <si>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</si>
  <si>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</si>
  <si>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</si>
  <si>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</si>
  <si>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</si>
  <si>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</si>
  <si>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</si>
  <si>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</si>
  <si>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</si>
  <si>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</si>
  <si>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</si>
  <si>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①経常収支比率は、大口使用者の自己水（地下水）利用への転換や全国的な節水機器の普及に伴う給水収益の減少等により、２年連続で減少し、全国及び類似団体の平均値を下回っているが、令和２年度に水道料金の改定をするため、今後は改善される見通しである。
②累積欠損金は、引き続き発生していない。
③流動比率は、平成29年度より基幹管路更新工事を開始したため２年連続で減少したものの、全国及び類似団体の平均値を大幅に上回っている。
④企業債残高対給水収益比率は、基幹管路更新に伴う企業債の借入れを平成29年度より再開したため、２年連続で増加したものの、全国及び類似団体の平均値を下回っている。300％未満を目標としている。
⑤料金回収率は、有収水量の減少及び受水費の増加に伴う給水原価の増加により減少し、全国及び類似団体の平均値を下回っているが、水道料金の改定後は改善される見通しである。
⑥給水原価は、布袋東部第２水源ポンプ場更新工事時期の揚水停止に伴う県水受水量の増加により、増額となったが、全国及び類似団体の平均値を下回っている。将来的には、濃尾平野の揚水規制に伴い県水受水量が増加するため、更に増額となる見通しである。
◇経営の効率性
⑦施設利用率は、前年度より増加し、全国及び類似団体の平均値を上回っている。最大稼働率は89.1％、負荷率は86.7％となっていることから適切な施設規模と判断する。
⑧有収率は、前年度より減少したものの、全国及び類似団体の平均値を上回っている。今後も、老朽管の更新を実施し有収率の向上に努める。</t>
    <rPh sb="65" eb="66">
      <t>ネン</t>
    </rPh>
    <rPh sb="66" eb="68">
      <t>レンゾク</t>
    </rPh>
    <rPh sb="94" eb="96">
      <t>レイワ</t>
    </rPh>
    <rPh sb="97" eb="98">
      <t>ネン</t>
    </rPh>
    <rPh sb="98" eb="99">
      <t>ド</t>
    </rPh>
    <rPh sb="100" eb="102">
      <t>スイドウ</t>
    </rPh>
    <rPh sb="102" eb="104">
      <t>リョウキン</t>
    </rPh>
    <rPh sb="105" eb="107">
      <t>カイテイ</t>
    </rPh>
    <rPh sb="113" eb="115">
      <t>コンゴ</t>
    </rPh>
    <rPh sb="116" eb="118">
      <t>カイゼン</t>
    </rPh>
    <rPh sb="121" eb="123">
      <t>ミトオ</t>
    </rPh>
    <rPh sb="204" eb="205">
      <t>チ</t>
    </rPh>
    <rPh sb="206" eb="208">
      <t>オオハバ</t>
    </rPh>
    <rPh sb="239" eb="240">
      <t>トモナ</t>
    </rPh>
    <rPh sb="249" eb="251">
      <t>ヘイセイ</t>
    </rPh>
    <rPh sb="253" eb="255">
      <t>ネンド</t>
    </rPh>
    <rPh sb="265" eb="266">
      <t>ネン</t>
    </rPh>
    <rPh sb="266" eb="268">
      <t>レンゾク</t>
    </rPh>
    <rPh sb="269" eb="271">
      <t>ゾウカ</t>
    </rPh>
    <rPh sb="277" eb="279">
      <t>ゼンコク</t>
    </rPh>
    <rPh sb="301" eb="303">
      <t>ミマン</t>
    </rPh>
    <rPh sb="304" eb="306">
      <t>モクヒョウ</t>
    </rPh>
    <rPh sb="366" eb="368">
      <t>シタマワ</t>
    </rPh>
    <rPh sb="374" eb="376">
      <t>スイドウ</t>
    </rPh>
    <rPh sb="376" eb="378">
      <t>リョウキン</t>
    </rPh>
    <rPh sb="379" eb="381">
      <t>カイテイ</t>
    </rPh>
    <rPh sb="381" eb="382">
      <t>ゴ</t>
    </rPh>
    <rPh sb="383" eb="385">
      <t>カイゼン</t>
    </rPh>
    <rPh sb="388" eb="390">
      <t>ミトオ</t>
    </rPh>
    <rPh sb="419" eb="421">
      <t>ジキ</t>
    </rPh>
    <rPh sb="433" eb="434">
      <t>リョウ</t>
    </rPh>
    <rPh sb="435" eb="437">
      <t>ゾウカ</t>
    </rPh>
    <rPh sb="469" eb="472">
      <t>ショウライテキ</t>
    </rPh>
    <rPh sb="491" eb="492">
      <t>リョウ</t>
    </rPh>
    <rPh sb="500" eb="501">
      <t>サラ</t>
    </rPh>
    <rPh sb="536" eb="538">
      <t>ゾウカ</t>
    </rPh>
    <rPh sb="599" eb="601">
      <t>ハンダン</t>
    </rPh>
    <rPh sb="616" eb="618">
      <t>ゲンショウ</t>
    </rPh>
    <rPh sb="655" eb="657">
      <t>ジッシ</t>
    </rPh>
    <phoneticPr fontId="4"/>
  </si>
  <si>
    <t>①有形固定資産減価償却率は、基幹管路の更新工事第１，２工区の完了に伴う新規資産の取得により、前年度より減少したものの、全国及び類似団体の平均値を上回っている。今後もライフサイクルコストを勘案した長期的な視点で最適な更新を進めていく必要がある。
②管路経年化率は、創設当初に布設した管路が耐用年数を超過し始めてきているため、前年度に引き続き増加したものの、全国及び類似団体平均値を下回っている。引き続き基幹管路更新工事を始めとした計画的な管路の更新を進めていく必要がある。
③管路更新率は、前年度より減少したものの、全国及び類似団体の平均値を上回っている。今後も長期的な視点で計画的な更新を進めていく必要がある。毎年度１％以上を目標としている。</t>
    <rPh sb="14" eb="16">
      <t>キカン</t>
    </rPh>
    <rPh sb="16" eb="18">
      <t>カンロ</t>
    </rPh>
    <rPh sb="19" eb="21">
      <t>コウシン</t>
    </rPh>
    <rPh sb="21" eb="23">
      <t>コウジ</t>
    </rPh>
    <rPh sb="23" eb="24">
      <t>ダイ</t>
    </rPh>
    <rPh sb="27" eb="29">
      <t>コウク</t>
    </rPh>
    <rPh sb="30" eb="32">
      <t>カンリョウ</t>
    </rPh>
    <rPh sb="33" eb="34">
      <t>トモナ</t>
    </rPh>
    <rPh sb="35" eb="37">
      <t>シンキ</t>
    </rPh>
    <rPh sb="37" eb="39">
      <t>シサン</t>
    </rPh>
    <rPh sb="40" eb="42">
      <t>シュトク</t>
    </rPh>
    <rPh sb="51" eb="53">
      <t>ゲンショウ</t>
    </rPh>
    <rPh sb="165" eb="166">
      <t>ヒ</t>
    </rPh>
    <rPh sb="167" eb="168">
      <t>ツヅ</t>
    </rPh>
    <rPh sb="196" eb="197">
      <t>ヒ</t>
    </rPh>
    <rPh sb="198" eb="199">
      <t>ツヅ</t>
    </rPh>
    <rPh sb="249" eb="251">
      <t>ゲンショウ</t>
    </rPh>
    <rPh sb="305" eb="308">
      <t>マイネンド</t>
    </rPh>
    <rPh sb="310" eb="312">
      <t>イジョウ</t>
    </rPh>
    <rPh sb="313" eb="315">
      <t>モクヒョウ</t>
    </rPh>
    <phoneticPr fontId="4"/>
  </si>
  <si>
    <t>　節水機器の普及や自己水の活用などにより、水需要が低迷し、給水収益が減少する一方で、管路の老朽化や耐震化など強靭化への投資も必要になっている状況の中で、令和２年４月の水道料金の改定により経営の健全性は改善される見通しである。
　令和元年度の上奈良水源ポンプ場の耐震化に伴う更新工事の実施及び、基幹管路更新工事、配水管改良工事による老朽管の更新を計画的に実施することにより、老朽化の状況は改善される見通しである。
　今後も安全な水の安定供給を実施するため、令和元年８月に策定した水道事業の中長期的な計画である経営戦略を基に、水道事業の基盤強化に努めていく。経営戦略については毎年度、投資・財政計画の進捗管理を行い、計画期間満了となる令和10年度までに見直しを行う予定である。</t>
    <rPh sb="70" eb="72">
      <t>ジョウキョウ</t>
    </rPh>
    <rPh sb="73" eb="74">
      <t>ナカ</t>
    </rPh>
    <rPh sb="76" eb="78">
      <t>レイワ</t>
    </rPh>
    <rPh sb="93" eb="95">
      <t>ケイエイ</t>
    </rPh>
    <rPh sb="100" eb="102">
      <t>カイゼン</t>
    </rPh>
    <rPh sb="105" eb="107">
      <t>ミトオ</t>
    </rPh>
    <rPh sb="114" eb="116">
      <t>レイワ</t>
    </rPh>
    <rPh sb="116" eb="117">
      <t>ガン</t>
    </rPh>
    <rPh sb="143" eb="144">
      <t>オヨ</t>
    </rPh>
    <rPh sb="186" eb="189">
      <t>ロウキュウカ</t>
    </rPh>
    <rPh sb="190" eb="192">
      <t>ジョウキョウ</t>
    </rPh>
    <rPh sb="193" eb="195">
      <t>カイゼン</t>
    </rPh>
    <rPh sb="198" eb="200">
      <t>ミトオ</t>
    </rPh>
    <rPh sb="227" eb="229">
      <t>レイワ</t>
    </rPh>
    <rPh sb="229" eb="231">
      <t>ガンネン</t>
    </rPh>
    <rPh sb="232" eb="233">
      <t>ガツ</t>
    </rPh>
    <rPh sb="234" eb="236">
      <t>サクテイ</t>
    </rPh>
    <rPh sb="238" eb="240">
      <t>スイドウ</t>
    </rPh>
    <rPh sb="240" eb="242">
      <t>ジギョウ</t>
    </rPh>
    <rPh sb="243" eb="247">
      <t>チュウチョウキテキ</t>
    </rPh>
    <rPh sb="248" eb="250">
      <t>ケイカク</t>
    </rPh>
    <rPh sb="253" eb="255">
      <t>ケイエイ</t>
    </rPh>
    <rPh sb="255" eb="257">
      <t>センリャク</t>
    </rPh>
    <rPh sb="258" eb="259">
      <t>モト</t>
    </rPh>
    <rPh sb="261" eb="263">
      <t>スイドウ</t>
    </rPh>
    <rPh sb="263" eb="265">
      <t>ジギョウ</t>
    </rPh>
    <rPh sb="266" eb="268">
      <t>キバン</t>
    </rPh>
    <rPh sb="268" eb="270">
      <t>キョウカ</t>
    </rPh>
    <rPh sb="271" eb="272">
      <t>ツト</t>
    </rPh>
    <rPh sb="277" eb="279">
      <t>ケイエイ</t>
    </rPh>
    <rPh sb="279" eb="281">
      <t>センリャク</t>
    </rPh>
    <rPh sb="286" eb="289">
      <t>マイネンド</t>
    </rPh>
    <rPh sb="290" eb="292">
      <t>トウシ</t>
    </rPh>
    <rPh sb="293" eb="295">
      <t>ザイセイ</t>
    </rPh>
    <rPh sb="295" eb="297">
      <t>ケイカク</t>
    </rPh>
    <rPh sb="298" eb="300">
      <t>シンチョク</t>
    </rPh>
    <rPh sb="300" eb="302">
      <t>カンリ</t>
    </rPh>
    <rPh sb="303" eb="304">
      <t>オコナ</t>
    </rPh>
    <rPh sb="306" eb="308">
      <t>ケイカク</t>
    </rPh>
    <rPh sb="310" eb="312">
      <t>マンリョウ</t>
    </rPh>
    <rPh sb="315" eb="317">
      <t>レイワ</t>
    </rPh>
    <rPh sb="319" eb="321">
      <t>ネンド</t>
    </rPh>
    <rPh sb="324" eb="326">
      <t>ミナオ</t>
    </rPh>
    <rPh sb="328" eb="329">
      <t>オコナ</t>
    </rPh>
    <rPh sb="330" eb="33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</si>
</sst>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1.81</c:v>
                </c:pt>
                <c:pt idx="1">
                  <c:v>1.36</c:v>
                </c:pt>
                <c:pt idx="2">
                  <c:v>1.35</c:v>
                </c:pt>
                <c:pt idx="3">
                  <c:v>1.84</c:v>
                </c:pt>
                <c:pt idx="4">
                  <c:v>1.82</c:v>
                </c:pt>
              </c:numCache>
            </c:numRef>
          </c:val>
          <c:extLst>
            <c:ext xmlns:c16="http://schemas.microsoft.com/office/drawing/2014/chart" uri="{C3380CC4-5D6E-409C-BE32-E72D297353CC}">
              <c16:uniqueId val="{00000000-6F54-404E-86AD-1D36257ADC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6F54-404E-86AD-1D36257ADC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77.650000000000006</c:v>
                </c:pt>
                <c:pt idx="1">
                  <c:v>78.62</c:v>
                </c:pt>
                <c:pt idx="2">
                  <c:v>78.040000000000006</c:v>
                </c:pt>
                <c:pt idx="3">
                  <c:v>76.81</c:v>
                </c:pt>
                <c:pt idx="4">
                  <c:v>77.3</c:v>
                </c:pt>
              </c:numCache>
            </c:numRef>
          </c:val>
          <c:extLst>
            <c:ext xmlns:c16="http://schemas.microsoft.com/office/drawing/2014/chart" uri="{C3380CC4-5D6E-409C-BE32-E72D297353CC}">
              <c16:uniqueId val="{00000000-B8FF-4F5B-889A-E5D87951D8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B8FF-4F5B-889A-E5D87951D8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92.81</c:v>
                </c:pt>
                <c:pt idx="1">
                  <c:v>93.5</c:v>
                </c:pt>
                <c:pt idx="2">
                  <c:v>93.5</c:v>
                </c:pt>
                <c:pt idx="3">
                  <c:v>93.77</c:v>
                </c:pt>
                <c:pt idx="4">
                  <c:v>92.94</c:v>
                </c:pt>
              </c:numCache>
            </c:numRef>
          </c:val>
          <c:extLst>
            <c:ext xmlns:c16="http://schemas.microsoft.com/office/drawing/2014/chart" uri="{C3380CC4-5D6E-409C-BE32-E72D297353CC}">
              <c16:uniqueId val="{00000000-C607-48DF-A397-2194ED054D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C607-48DF-A397-2194ED054D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109.28</c:v>
                </c:pt>
                <c:pt idx="1">
                  <c:v>112.69</c:v>
                </c:pt>
                <c:pt idx="2">
                  <c:v>112.77</c:v>
                </c:pt>
                <c:pt idx="3">
                  <c:v>108.07</c:v>
                </c:pt>
                <c:pt idx="4">
                  <c:v>106.23</c:v>
                </c:pt>
              </c:numCache>
            </c:numRef>
          </c:val>
          <c:extLst>
            <c:ext xmlns:c16="http://schemas.microsoft.com/office/drawing/2014/chart" uri="{C3380CC4-5D6E-409C-BE32-E72D297353CC}">
              <c16:uniqueId val="{00000000-EBE9-4968-AEAC-8E57C351FE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EBE9-4968-AEAC-8E57C351FE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47.82</c:v>
                </c:pt>
                <c:pt idx="1">
                  <c:v>49.17</c:v>
                </c:pt>
                <c:pt idx="2">
                  <c:v>50.28</c:v>
                </c:pt>
                <c:pt idx="3">
                  <c:v>51.25</c:v>
                </c:pt>
                <c:pt idx="4">
                  <c:v>50.77</c:v>
                </c:pt>
              </c:numCache>
            </c:numRef>
          </c:val>
          <c:extLst>
            <c:ext xmlns:c16="http://schemas.microsoft.com/office/drawing/2014/chart" uri="{C3380CC4-5D6E-409C-BE32-E72D297353CC}">
              <c16:uniqueId val="{00000000-1760-4923-B20A-491B5B2E1B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1760-4923-B20A-491B5B2E1B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11.1</c:v>
                </c:pt>
                <c:pt idx="1">
                  <c:v>10.86</c:v>
                </c:pt>
                <c:pt idx="2">
                  <c:v>12.04</c:v>
                </c:pt>
                <c:pt idx="3">
                  <c:v>12.86</c:v>
                </c:pt>
                <c:pt idx="4">
                  <c:v>14.27</c:v>
                </c:pt>
              </c:numCache>
            </c:numRef>
          </c:val>
          <c:extLst>
            <c:ext xmlns:c16="http://schemas.microsoft.com/office/drawing/2014/chart" uri="{C3380CC4-5D6E-409C-BE32-E72D297353CC}">
              <c16:uniqueId val="{00000000-FF85-4A16-8388-F41BAF1F23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F85-4A16-8388-F41BAF1F23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9E-472D-B36E-BE0F94DA7B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39E-472D-B36E-BE0F94DA7B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662.59</c:v>
                </c:pt>
                <c:pt idx="1">
                  <c:v>705.08</c:v>
                </c:pt>
                <c:pt idx="2">
                  <c:v>834.46</c:v>
                </c:pt>
                <c:pt idx="3">
                  <c:v>605.86</c:v>
                </c:pt>
                <c:pt idx="4">
                  <c:v>558.12</c:v>
                </c:pt>
              </c:numCache>
            </c:numRef>
          </c:val>
          <c:extLst>
            <c:ext xmlns:c16="http://schemas.microsoft.com/office/drawing/2014/chart" uri="{C3380CC4-5D6E-409C-BE32-E72D297353CC}">
              <c16:uniqueId val="{00000000-2B05-4B44-A294-1D188A07B18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B05-4B44-A294-1D188A07B18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134.06</c:v>
                </c:pt>
                <c:pt idx="1">
                  <c:v>123.25</c:v>
                </c:pt>
                <c:pt idx="2">
                  <c:v>116.28</c:v>
                </c:pt>
                <c:pt idx="3">
                  <c:v>121.98</c:v>
                </c:pt>
                <c:pt idx="4">
                  <c:v>126.6</c:v>
                </c:pt>
              </c:numCache>
            </c:numRef>
          </c:val>
          <c:extLst>
            <c:ext xmlns:c16="http://schemas.microsoft.com/office/drawing/2014/chart" uri="{C3380CC4-5D6E-409C-BE32-E72D297353CC}">
              <c16:uniqueId val="{00000000-18F8-4537-9983-E5DEFD5F55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18F8-4537-9983-E5DEFD5F55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105.88</c:v>
                </c:pt>
                <c:pt idx="1">
                  <c:v>109.85</c:v>
                </c:pt>
                <c:pt idx="2">
                  <c:v>109.95</c:v>
                </c:pt>
                <c:pt idx="3">
                  <c:v>105.46</c:v>
                </c:pt>
                <c:pt idx="4">
                  <c:v>102.14</c:v>
                </c:pt>
              </c:numCache>
            </c:numRef>
          </c:val>
          <c:extLst>
            <c:ext xmlns:c16="http://schemas.microsoft.com/office/drawing/2014/chart" uri="{C3380CC4-5D6E-409C-BE32-E72D297353CC}">
              <c16:uniqueId val="{00000000-9888-44CD-AD30-BBC7DDD984D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9888-44CD-AD30-BBC7DDD984D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113.96</c:v>
                </c:pt>
                <c:pt idx="1">
                  <c:v>109.15</c:v>
                </c:pt>
                <c:pt idx="2">
                  <c:v>108.39</c:v>
                </c:pt>
                <c:pt idx="3">
                  <c:v>111.88</c:v>
                </c:pt>
                <c:pt idx="4">
                  <c:v>115.14</c:v>
                </c:pt>
              </c:numCache>
            </c:numRef>
          </c:val>
          <c:extLst>
            <c:ext xmlns:c16="http://schemas.microsoft.com/office/drawing/2014/chart" uri="{C3380CC4-5D6E-409C-BE32-E72D297353CC}">
              <c16:uniqueId val="{00000000-7B13-4B45-AEE1-41EA97240A1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7B13-4B45-AEE1-41EA97240A1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江南市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100639</v>
      </c>
      <c r="AM8" s="60"/>
      <c r="AN8" s="60"/>
      <c r="AO8" s="60"/>
      <c r="AP8" s="60"/>
      <c r="AQ8" s="60"/>
      <c r="AR8" s="60"/>
      <c r="AS8" s="60"/>
      <c r="AT8" s="51">
        <f>データ!$S$6</f>
        <v>30.2</v>
      </c>
      <c r="AU8" s="52"/>
      <c r="AV8" s="52"/>
      <c r="AW8" s="52"/>
      <c r="AX8" s="52"/>
      <c r="AY8" s="52"/>
      <c r="AZ8" s="52"/>
      <c r="BA8" s="52"/>
      <c r="BB8" s="53">
        <f>データ!$T$6</f>
        <v>3332.42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86.41</v>
      </c>
      <c r="J10" s="52"/>
      <c r="K10" s="52"/>
      <c r="L10" s="52"/>
      <c r="M10" s="52"/>
      <c r="N10" s="52"/>
      <c r="O10" s="63"/>
      <c r="P10" s="53">
        <f>データ!$P$6</f>
        <v>94.33</v>
      </c>
      <c r="Q10" s="53"/>
      <c r="R10" s="53"/>
      <c r="S10" s="53"/>
      <c r="T10" s="53"/>
      <c r="U10" s="53"/>
      <c r="V10" s="53"/>
      <c r="W10" s="60">
        <f>データ!$Q$6</f>
        <v>2106</v>
      </c>
      <c r="X10" s="60"/>
      <c r="Y10" s="60"/>
      <c r="Z10" s="60"/>
      <c r="AA10" s="60"/>
      <c r="AB10" s="60"/>
      <c r="AC10" s="60"/>
      <c r="AD10" s="2"/>
      <c r="AE10" s="2"/>
      <c r="AF10" s="2"/>
      <c r="AG10" s="2"/>
      <c r="AH10" s="4"/>
      <c r="AI10" s="4"/>
      <c r="AJ10" s="4"/>
      <c r="AK10" s="4"/>
      <c r="AL10" s="60">
        <f>データ!$U$6</f>
        <v>94798</v>
      </c>
      <c r="AM10" s="60"/>
      <c r="AN10" s="60"/>
      <c r="AO10" s="60"/>
      <c r="AP10" s="60"/>
      <c r="AQ10" s="60"/>
      <c r="AR10" s="60"/>
      <c r="AS10" s="60"/>
      <c r="AT10" s="51">
        <f>データ!$V$6</f>
        <v>30.2</v>
      </c>
      <c r="AU10" s="52"/>
      <c r="AV10" s="52"/>
      <c r="AW10" s="52"/>
      <c r="AX10" s="52"/>
      <c r="AY10" s="52"/>
      <c r="AZ10" s="52"/>
      <c r="BA10" s="52"/>
      <c r="BB10" s="53">
        <f>データ!$W$6</f>
        <v>3139.01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MTay+4At6wTiLn8NXPxvuNWB27ODv3CSoUVIZF4DgfdSWI2DYf45kA+1Nm3cflqwrbPebg4cOui4DyWa9UNVA==" saltValue="JGGNc8Zb4Duo9htAnBIL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232173</v>
      </c>
      <c r="D6" s="34">
        <f t="shared" si="3"/>
        <v>46</v>
      </c>
      <c r="E6" s="34">
        <f t="shared" si="3"/>
        <v>1</v>
      </c>
      <c r="F6" s="34">
        <f t="shared" si="3"/>
        <v>0</v>
      </c>
      <c r="G6" s="34">
        <f t="shared" si="3"/>
        <v>1</v>
      </c>
      <c r="H6" s="34" t="str">
        <f t="shared" si="3"/>
        <v>愛知県　江南市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86.41</v>
      </c>
      <c r="P6" s="35">
        <f t="shared" si="3"/>
        <v>94.33</v>
      </c>
      <c r="Q6" s="35">
        <f t="shared" si="3"/>
        <v>2106</v>
      </c>
      <c r="R6" s="35">
        <f t="shared" si="3"/>
        <v>100639</v>
      </c>
      <c r="S6" s="35">
        <f t="shared" si="3"/>
        <v>30.2</v>
      </c>
      <c r="T6" s="35">
        <f t="shared" si="3"/>
        <v>3332.42</v>
      </c>
      <c r="U6" s="35">
        <f t="shared" si="3"/>
        <v>94798</v>
      </c>
      <c r="V6" s="35">
        <f t="shared" si="3"/>
        <v>30.2</v>
      </c>
      <c r="W6" s="35">
        <f t="shared" si="3"/>
        <v>3139.01</v>
      </c>
      <c r="X6" s="36">
        <f>IF(X7="",NA(),X7)</f>
        <v>109.28</v>
      </c>
      <c r="Y6" s="36">
        <f t="shared" ref="Y6:AG6" si="4">IF(Y7="",NA(),Y7)</f>
        <v>112.69</v>
      </c>
      <c r="Z6" s="36">
        <f t="shared" si="4"/>
        <v>112.77</v>
      </c>
      <c r="AA6" s="36">
        <f t="shared" si="4"/>
        <v>108.07</v>
      </c>
      <c r="AB6" s="36">
        <f t="shared" si="4"/>
        <v>106.23</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662.59</v>
      </c>
      <c r="AU6" s="36">
        <f t="shared" ref="AU6:BC6" si="6">IF(AU7="",NA(),AU7)</f>
        <v>705.08</v>
      </c>
      <c r="AV6" s="36">
        <f t="shared" si="6"/>
        <v>834.46</v>
      </c>
      <c r="AW6" s="36">
        <f t="shared" si="6"/>
        <v>605.86</v>
      </c>
      <c r="AX6" s="36">
        <f t="shared" si="6"/>
        <v>558.12</v>
      </c>
      <c r="AY6" s="36">
        <f t="shared" si="6"/>
        <v>335.95</v>
      </c>
      <c r="AZ6" s="36">
        <f t="shared" si="6"/>
        <v>346.59</v>
      </c>
      <c r="BA6" s="36">
        <f t="shared" si="6"/>
        <v>357.82</v>
      </c>
      <c r="BB6" s="36">
        <f t="shared" si="6"/>
        <v>355.5</v>
      </c>
      <c r="BC6" s="36">
        <f t="shared" si="6"/>
        <v>349.83</v>
      </c>
      <c r="BD6" s="35" t="str">
        <f>IF(BD7="","",IF(BD7="-","【-】","【"&amp;SUBSTITUTE(TEXT(BD7,"#,##0.00"),"-","△")&amp;"】"))</f>
        <v>【261.93】</v>
      </c>
      <c r="BE6" s="36">
        <f>IF(BE7="",NA(),BE7)</f>
        <v>134.06</v>
      </c>
      <c r="BF6" s="36">
        <f t="shared" ref="BF6:BN6" si="7">IF(BF7="",NA(),BF7)</f>
        <v>123.25</v>
      </c>
      <c r="BG6" s="36">
        <f t="shared" si="7"/>
        <v>116.28</v>
      </c>
      <c r="BH6" s="36">
        <f t="shared" si="7"/>
        <v>121.98</v>
      </c>
      <c r="BI6" s="36">
        <f t="shared" si="7"/>
        <v>126.6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105.88</v>
      </c>
      <c r="BQ6" s="36">
        <f t="shared" ref="BQ6:BY6" si="8">IF(BQ7="",NA(),BQ7)</f>
        <v>109.85</v>
      </c>
      <c r="BR6" s="36">
        <f t="shared" si="8"/>
        <v>109.95</v>
      </c>
      <c r="BS6" s="36">
        <f t="shared" si="8"/>
        <v>105.46</v>
      </c>
      <c r="BT6" s="36">
        <f t="shared" si="8"/>
        <v>102.14</v>
      </c>
      <c r="BU6" s="36">
        <f t="shared" si="8"/>
        <v>105.21</v>
      </c>
      <c r="BV6" s="36">
        <f t="shared" si="8"/>
        <v>105.71</v>
      </c>
      <c r="BW6" s="36">
        <f t="shared" si="8"/>
        <v>106.01</v>
      </c>
      <c r="BX6" s="36">
        <f t="shared" si="8"/>
        <v>104.57</v>
      </c>
      <c r="BY6" s="36">
        <f t="shared" si="8"/>
        <v>103.54</v>
      </c>
      <c r="BZ6" s="35" t="str">
        <f>IF(BZ7="","",IF(BZ7="-","【-】","【"&amp;SUBSTITUTE(TEXT(BZ7,"#,##0.00"),"-","△")&amp;"】"))</f>
        <v>【103.91】</v>
      </c>
      <c r="CA6" s="36">
        <f>IF(CA7="",NA(),CA7)</f>
        <v>113.96</v>
      </c>
      <c r="CB6" s="36">
        <f t="shared" ref="CB6:CJ6" si="9">IF(CB7="",NA(),CB7)</f>
        <v>109.15</v>
      </c>
      <c r="CC6" s="36">
        <f t="shared" si="9"/>
        <v>108.39</v>
      </c>
      <c r="CD6" s="36">
        <f t="shared" si="9"/>
        <v>111.88</v>
      </c>
      <c r="CE6" s="36">
        <f t="shared" si="9"/>
        <v>115.14</v>
      </c>
      <c r="CF6" s="36">
        <f t="shared" si="9"/>
        <v>162.59</v>
      </c>
      <c r="CG6" s="36">
        <f t="shared" si="9"/>
        <v>162.15</v>
      </c>
      <c r="CH6" s="36">
        <f t="shared" si="9"/>
        <v>162.24</v>
      </c>
      <c r="CI6" s="36">
        <f t="shared" si="9"/>
        <v>165.47</v>
      </c>
      <c r="CJ6" s="36">
        <f t="shared" si="9"/>
        <v>167.46</v>
      </c>
      <c r="CK6" s="35" t="str">
        <f>IF(CK7="","",IF(CK7="-","【-】","【"&amp;SUBSTITUTE(TEXT(CK7,"#,##0.00"),"-","△")&amp;"】"))</f>
        <v>【167.11】</v>
      </c>
      <c r="CL6" s="36">
        <f>IF(CL7="",NA(),CL7)</f>
        <v>77.650000000000006</v>
      </c>
      <c r="CM6" s="36">
        <f t="shared" ref="CM6:CU6" si="10">IF(CM7="",NA(),CM7)</f>
        <v>78.62</v>
      </c>
      <c r="CN6" s="36">
        <f t="shared" si="10"/>
        <v>78.040000000000006</v>
      </c>
      <c r="CO6" s="36">
        <f t="shared" si="10"/>
        <v>76.81</v>
      </c>
      <c r="CP6" s="36">
        <f t="shared" si="10"/>
        <v>77.3</v>
      </c>
      <c r="CQ6" s="36">
        <f t="shared" si="10"/>
        <v>59.17</v>
      </c>
      <c r="CR6" s="36">
        <f t="shared" si="10"/>
        <v>59.34</v>
      </c>
      <c r="CS6" s="36">
        <f t="shared" si="10"/>
        <v>59.11</v>
      </c>
      <c r="CT6" s="36">
        <f t="shared" si="10"/>
        <v>59.74</v>
      </c>
      <c r="CU6" s="36">
        <f t="shared" si="10"/>
        <v>59.46</v>
      </c>
      <c r="CV6" s="35" t="str">
        <f>IF(CV7="","",IF(CV7="-","【-】","【"&amp;SUBSTITUTE(TEXT(CV7,"#,##0.00"),"-","△")&amp;"】"))</f>
        <v>【60.27】</v>
      </c>
      <c r="CW6" s="36">
        <f>IF(CW7="",NA(),CW7)</f>
        <v>92.81</v>
      </c>
      <c r="CX6" s="36">
        <f t="shared" ref="CX6:DF6" si="11">IF(CX7="",NA(),CX7)</f>
        <v>93.5</v>
      </c>
      <c r="CY6" s="36">
        <f t="shared" si="11"/>
        <v>93.5</v>
      </c>
      <c r="CZ6" s="36">
        <f t="shared" si="11"/>
        <v>93.77</v>
      </c>
      <c r="DA6" s="36">
        <f t="shared" si="11"/>
        <v>92.94</v>
      </c>
      <c r="DB6" s="36">
        <f t="shared" si="11"/>
        <v>87.6</v>
      </c>
      <c r="DC6" s="36">
        <f t="shared" si="11"/>
        <v>87.74</v>
      </c>
      <c r="DD6" s="36">
        <f t="shared" si="11"/>
        <v>87.91</v>
      </c>
      <c r="DE6" s="36">
        <f t="shared" si="11"/>
        <v>87.28</v>
      </c>
      <c r="DF6" s="36">
        <f t="shared" si="11"/>
        <v>87.41</v>
      </c>
      <c r="DG6" s="35" t="str">
        <f>IF(DG7="","",IF(DG7="-","【-】","【"&amp;SUBSTITUTE(TEXT(DG7,"#,##0.00"),"-","△")&amp;"】"))</f>
        <v>【89.92】</v>
      </c>
      <c r="DH6" s="36">
        <f>IF(DH7="",NA(),DH7)</f>
        <v>47.82</v>
      </c>
      <c r="DI6" s="36">
        <f t="shared" ref="DI6:DQ6" si="12">IF(DI7="",NA(),DI7)</f>
        <v>49.17</v>
      </c>
      <c r="DJ6" s="36">
        <f t="shared" si="12"/>
        <v>50.28</v>
      </c>
      <c r="DK6" s="36">
        <f t="shared" si="12"/>
        <v>51.25</v>
      </c>
      <c r="DL6" s="36">
        <f t="shared" si="12"/>
        <v>50.77</v>
      </c>
      <c r="DM6" s="36">
        <f t="shared" si="12"/>
        <v>45.25</v>
      </c>
      <c r="DN6" s="36">
        <f t="shared" si="12"/>
        <v>46.27</v>
      </c>
      <c r="DO6" s="36">
        <f t="shared" si="12"/>
        <v>46.88</v>
      </c>
      <c r="DP6" s="36">
        <f t="shared" si="12"/>
        <v>46.94</v>
      </c>
      <c r="DQ6" s="36">
        <f t="shared" si="12"/>
        <v>47.62</v>
      </c>
      <c r="DR6" s="35" t="str">
        <f>IF(DR7="","",IF(DR7="-","【-】","【"&amp;SUBSTITUTE(TEXT(DR7,"#,##0.00"),"-","△")&amp;"】"))</f>
        <v>【48.85】</v>
      </c>
      <c r="DS6" s="36">
        <f>IF(DS7="",NA(),DS7)</f>
        <v>11.1</v>
      </c>
      <c r="DT6" s="36">
        <f t="shared" ref="DT6:EB6" si="13">IF(DT7="",NA(),DT7)</f>
        <v>10.86</v>
      </c>
      <c r="DU6" s="36">
        <f t="shared" si="13"/>
        <v>12.04</v>
      </c>
      <c r="DV6" s="36">
        <f t="shared" si="13"/>
        <v>12.86</v>
      </c>
      <c r="DW6" s="36">
        <f t="shared" si="13"/>
        <v>14.27</v>
      </c>
      <c r="DX6" s="36">
        <f t="shared" si="13"/>
        <v>10.71</v>
      </c>
      <c r="DY6" s="36">
        <f t="shared" si="13"/>
        <v>10.93</v>
      </c>
      <c r="DZ6" s="36">
        <f t="shared" si="13"/>
        <v>13.39</v>
      </c>
      <c r="EA6" s="36">
        <f t="shared" si="13"/>
        <v>14.48</v>
      </c>
      <c r="EB6" s="36">
        <f t="shared" si="13"/>
        <v>16.27</v>
      </c>
      <c r="EC6" s="35" t="str">
        <f>IF(EC7="","",IF(EC7="-","【-】","【"&amp;SUBSTITUTE(TEXT(EC7,"#,##0.00"),"-","△")&amp;"】"))</f>
        <v>【17.80】</v>
      </c>
      <c r="ED6" s="36">
        <f>IF(ED7="",NA(),ED7)</f>
        <v>1.81</v>
      </c>
      <c r="EE6" s="36">
        <f t="shared" ref="EE6:EM6" si="14">IF(EE7="",NA(),EE7)</f>
        <v>1.36</v>
      </c>
      <c r="EF6" s="36">
        <f t="shared" si="14"/>
        <v>1.35</v>
      </c>
      <c r="EG6" s="36">
        <f t="shared" si="14"/>
        <v>1.84</v>
      </c>
      <c r="EH6" s="36">
        <f t="shared" si="14"/>
        <v>1.82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232173</v>
      </c>
      <c r="D7" s="38">
        <v>46</v>
      </c>
      <c r="E7" s="38">
        <v>1</v>
      </c>
      <c r="F7" s="38">
        <v>0</v>
      </c>
      <c r="G7" s="38">
        <v>1</v>
      </c>
      <c r="H7" s="38" t="s">
        <v>93</v>
      </c>
      <c r="I7" s="38" t="s">
        <v>94</v>
      </c>
      <c r="J7" s="38" t="s">
        <v>95</v>
      </c>
      <c r="K7" s="38" t="s">
        <v>96</v>
      </c>
      <c r="L7" s="38" t="s">
        <v>97</v>
      </c>
      <c r="M7" s="38" t="s">
        <v>98</v>
      </c>
      <c r="N7" s="39" t="s">
        <v>99</v>
      </c>
      <c r="O7" s="39">
        <v>86.41</v>
      </c>
      <c r="P7" s="39">
        <v>94.33</v>
      </c>
      <c r="Q7" s="39">
        <v>2106</v>
      </c>
      <c r="R7" s="39">
        <v>100639</v>
      </c>
      <c r="S7" s="39">
        <v>30.2</v>
      </c>
      <c r="T7" s="39">
        <v>3332.42</v>
      </c>
      <c r="U7" s="39">
        <v>94798</v>
      </c>
      <c r="V7" s="39">
        <v>30.2</v>
      </c>
      <c r="W7" s="39">
        <v>3139.01</v>
      </c>
      <c r="X7" s="39">
        <v>109.28</v>
      </c>
      <c r="Y7" s="39">
        <v>112.69</v>
      </c>
      <c r="Z7" s="39">
        <v>112.77</v>
      </c>
      <c r="AA7" s="39">
        <v>108.07</v>
      </c>
      <c r="AB7" s="39">
        <v>106.23</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662.59</v>
      </c>
      <c r="AU7" s="39">
        <v>705.08</v>
      </c>
      <c r="AV7" s="39">
        <v>834.46</v>
      </c>
      <c r="AW7" s="39">
        <v>605.86</v>
      </c>
      <c r="AX7" s="39">
        <v>558.12</v>
      </c>
      <c r="AY7" s="39">
        <v>335.95</v>
      </c>
      <c r="AZ7" s="39">
        <v>346.59</v>
      </c>
      <c r="BA7" s="39">
        <v>357.82</v>
      </c>
      <c r="BB7" s="39">
        <v>355.5</v>
      </c>
      <c r="BC7" s="39">
        <v>349.83</v>
      </c>
      <c r="BD7" s="39">
        <v>261.93</v>
      </c>
      <c r="BE7" s="39">
        <v>134.06</v>
      </c>
      <c r="BF7" s="39">
        <v>123.25</v>
      </c>
      <c r="BG7" s="39">
        <v>116.28</v>
      </c>
      <c r="BH7" s="39">
        <v>121.98</v>
      </c>
      <c r="BI7" s="39">
        <v>126.6</v>
      </c>
      <c r="BJ7" s="39">
        <v>319.82</v>
      </c>
      <c r="BK7" s="39">
        <v>312.02999999999997</v>
      </c>
      <c r="BL7" s="39">
        <v>307.45999999999998</v>
      </c>
      <c r="BM7" s="39">
        <v>312.58</v>
      </c>
      <c r="BN7" s="39">
        <v>314.87</v>
      </c>
      <c r="BO7" s="39">
        <v>270.45999999999998</v>
      </c>
      <c r="BP7" s="39">
        <v>105.88</v>
      </c>
      <c r="BQ7" s="39">
        <v>109.85</v>
      </c>
      <c r="BR7" s="39">
        <v>109.95</v>
      </c>
      <c r="BS7" s="39">
        <v>105.46</v>
      </c>
      <c r="BT7" s="39">
        <v>102.14</v>
      </c>
      <c r="BU7" s="39">
        <v>105.21</v>
      </c>
      <c r="BV7" s="39">
        <v>105.71</v>
      </c>
      <c r="BW7" s="39">
        <v>106.01</v>
      </c>
      <c r="BX7" s="39">
        <v>104.57</v>
      </c>
      <c r="BY7" s="39">
        <v>103.54</v>
      </c>
      <c r="BZ7" s="39">
        <v>103.91</v>
      </c>
      <c r="CA7" s="39">
        <v>113.96</v>
      </c>
      <c r="CB7" s="39">
        <v>109.15</v>
      </c>
      <c r="CC7" s="39">
        <v>108.39</v>
      </c>
      <c r="CD7" s="39">
        <v>111.88</v>
      </c>
      <c r="CE7" s="39">
        <v>115.14</v>
      </c>
      <c r="CF7" s="39">
        <v>162.59</v>
      </c>
      <c r="CG7" s="39">
        <v>162.15</v>
      </c>
      <c r="CH7" s="39">
        <v>162.24</v>
      </c>
      <c r="CI7" s="39">
        <v>165.47</v>
      </c>
      <c r="CJ7" s="39">
        <v>167.46</v>
      </c>
      <c r="CK7" s="39">
        <v>167.11</v>
      </c>
      <c r="CL7" s="39">
        <v>77.650000000000006</v>
      </c>
      <c r="CM7" s="39">
        <v>78.62</v>
      </c>
      <c r="CN7" s="39">
        <v>78.040000000000006</v>
      </c>
      <c r="CO7" s="39">
        <v>76.81</v>
      </c>
      <c r="CP7" s="39">
        <v>77.3</v>
      </c>
      <c r="CQ7" s="39">
        <v>59.17</v>
      </c>
      <c r="CR7" s="39">
        <v>59.34</v>
      </c>
      <c r="CS7" s="39">
        <v>59.11</v>
      </c>
      <c r="CT7" s="39">
        <v>59.74</v>
      </c>
      <c r="CU7" s="39">
        <v>59.46</v>
      </c>
      <c r="CV7" s="39">
        <v>60.27</v>
      </c>
      <c r="CW7" s="39">
        <v>92.81</v>
      </c>
      <c r="CX7" s="39">
        <v>93.5</v>
      </c>
      <c r="CY7" s="39">
        <v>93.5</v>
      </c>
      <c r="CZ7" s="39">
        <v>93.77</v>
      </c>
      <c r="DA7" s="39">
        <v>92.94</v>
      </c>
      <c r="DB7" s="39">
        <v>87.6</v>
      </c>
      <c r="DC7" s="39">
        <v>87.74</v>
      </c>
      <c r="DD7" s="39">
        <v>87.91</v>
      </c>
      <c r="DE7" s="39">
        <v>87.28</v>
      </c>
      <c r="DF7" s="39">
        <v>87.41</v>
      </c>
      <c r="DG7" s="39">
        <v>89.92</v>
      </c>
      <c r="DH7" s="39">
        <v>47.82</v>
      </c>
      <c r="DI7" s="39">
        <v>49.17</v>
      </c>
      <c r="DJ7" s="39">
        <v>50.28</v>
      </c>
      <c r="DK7" s="39">
        <v>51.25</v>
      </c>
      <c r="DL7" s="39">
        <v>50.77</v>
      </c>
      <c r="DM7" s="39">
        <v>45.25</v>
      </c>
      <c r="DN7" s="39">
        <v>46.27</v>
      </c>
      <c r="DO7" s="39">
        <v>46.88</v>
      </c>
      <c r="DP7" s="39">
        <v>46.94</v>
      </c>
      <c r="DQ7" s="39">
        <v>47.62</v>
      </c>
      <c r="DR7" s="39">
        <v>48.85</v>
      </c>
      <c r="DS7" s="39">
        <v>11.1</v>
      </c>
      <c r="DT7" s="39">
        <v>10.86</v>
      </c>
      <c r="DU7" s="39">
        <v>12.04</v>
      </c>
      <c r="DV7" s="39">
        <v>12.86</v>
      </c>
      <c r="DW7" s="39">
        <v>14.27</v>
      </c>
      <c r="DX7" s="39">
        <v>10.71</v>
      </c>
      <c r="DY7" s="39">
        <v>10.93</v>
      </c>
      <c r="DZ7" s="39">
        <v>13.39</v>
      </c>
      <c r="EA7" s="39">
        <v>14.48</v>
      </c>
      <c r="EB7" s="39">
        <v>16.27</v>
      </c>
      <c r="EC7" s="39">
        <v>17.8</v>
      </c>
      <c r="ED7" s="39">
        <v>1.81</v>
      </c>
      <c r="EE7" s="39">
        <v>1.36</v>
      </c>
      <c r="EF7" s="39">
        <v>1.35</v>
      </c>
      <c r="EG7" s="39">
        <v>1.84</v>
      </c>
      <c r="EH7" s="39">
        <v>1.82</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江南市</cp:lastModifiedBy>
  <cp:lastPrinted>2020-02-06T06:26:09Z</cp:lastPrinted>
  <dcterms:created xsi:type="dcterms:W3CDTF">2019-12-05T04:18:36Z</dcterms:created>
  <dcterms:modified xsi:type="dcterms:W3CDTF">2020-02-06T06:44:46Z</dcterms:modified>
  <cp:category/>
</cp:coreProperties>
</file>